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ля Лариси\"/>
    </mc:Choice>
  </mc:AlternateContent>
  <bookViews>
    <workbookView xWindow="240" yWindow="45" windowWidth="15570" windowHeight="9030"/>
  </bookViews>
  <sheets>
    <sheet name="Лист1" sheetId="1" r:id="rId1"/>
  </sheets>
  <definedNames>
    <definedName name="_xlnm.Print_Area" localSheetId="0">Лист1!$A$1:$I$65</definedName>
  </definedNames>
  <calcPr calcId="152511"/>
</workbook>
</file>

<file path=xl/calcChain.xml><?xml version="1.0" encoding="utf-8"?>
<calcChain xmlns="http://schemas.openxmlformats.org/spreadsheetml/2006/main">
  <c r="H9" i="1" l="1"/>
  <c r="H41" i="1"/>
  <c r="H39" i="1" s="1"/>
  <c r="H8" i="1" s="1"/>
  <c r="H42" i="1"/>
  <c r="H25" i="1"/>
  <c r="H33" i="1"/>
  <c r="H31" i="1"/>
  <c r="H46" i="1"/>
  <c r="H45" i="1"/>
  <c r="H48" i="1"/>
  <c r="H50" i="1"/>
  <c r="H53" i="1"/>
  <c r="H56" i="1"/>
  <c r="H44" i="1"/>
  <c r="H58" i="1" l="1"/>
</calcChain>
</file>

<file path=xl/sharedStrings.xml><?xml version="1.0" encoding="utf-8"?>
<sst xmlns="http://schemas.openxmlformats.org/spreadsheetml/2006/main" count="170" uniqueCount="105">
  <si>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</si>
  <si>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</si>
  <si>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</si>
  <si>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</si>
  <si>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</si>
  <si>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</si>
  <si>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</si>
  <si>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</si>
  <si>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</si>
  <si>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</si>
  <si>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</si>
  <si>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</si>
  <si>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Х</t>
  </si>
  <si>
    <t>0110150</t>
  </si>
  <si>
    <t>01 Бучанська міська рада</t>
  </si>
  <si>
    <t>06 Відділ освіти</t>
  </si>
  <si>
    <t>Капітальні видатки (придбання предметів довгострокового використання)</t>
  </si>
  <si>
    <t>01 КП "Бучанське УЖКГ"</t>
  </si>
  <si>
    <t>0116030</t>
  </si>
  <si>
    <t>01 КП "Бучазеленбуд"</t>
  </si>
  <si>
    <t>01 КП "Бучабудзамовник"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</si>
  <si>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</si>
  <si>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</si>
  <si>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</si>
  <si>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За рахунок коштів бюджету розвитку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</si>
  <si>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</si>
  <si>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</si>
  <si>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</si>
  <si>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</si>
  <si>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</si>
  <si>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0620</t>
  </si>
  <si>
    <t>Організація благоустрою населених пунктів</t>
  </si>
  <si>
    <t>0456</t>
  </si>
  <si>
    <t xml:space="preserve">ВСЬОГО </t>
  </si>
  <si>
    <t>0180</t>
  </si>
  <si>
    <t>0617321</t>
  </si>
  <si>
    <t>0443</t>
  </si>
  <si>
    <t>0117441</t>
  </si>
  <si>
    <t>Утримання та розвиток мостів/шляхопроводів</t>
  </si>
  <si>
    <t>2017-2021</t>
  </si>
  <si>
    <t>КНП "Бучанський центр первинної медико-санітарної допомоги" Бучанської міської ради</t>
  </si>
  <si>
    <t xml:space="preserve">до рішення  Бучанської міської ради
" Про місцевий бюджет Бучанської міської територіальної громади на 2021 рік"                                                                                                                                                                                       </t>
  </si>
  <si>
    <t>коштів бюджету розвитку Бучанської міської  територіальної громади  за об’єктами у 2021 році</t>
  </si>
  <si>
    <t>Виготовлення та розроблення проектно-кошторисної документації по будівництву дошкільного дитячого закладу на 75 місць в с.Бабинці Київської області</t>
  </si>
  <si>
    <t>капітальний ремонт  освітлення скейт-парку у Бучанському міському парку в м.Буча Київської області</t>
  </si>
  <si>
    <t>Розробка проектної документації "Будівництво підземного автомобільного переізду в районі  залізничної станції міста Буча"</t>
  </si>
  <si>
    <t>Капітальний ремонт огорожі комунальної власності по вул.Польова в м.Буча Київської області</t>
  </si>
  <si>
    <t>0117322</t>
  </si>
  <si>
    <r>
      <t>Будівництво</t>
    </r>
    <r>
      <rPr>
        <sz val="10"/>
        <color indexed="63"/>
        <rFont val="Times New Roman"/>
        <family val="1"/>
        <charset val="204"/>
      </rPr>
      <t> медичних установ та закладів</t>
    </r>
  </si>
  <si>
    <t>0117370</t>
  </si>
  <si>
    <t>Реалізація інших заходів щодо соціально-економічного розвитку територій</t>
  </si>
  <si>
    <t>реконструкція фонтану на Київській площи в м.Буча Київської області</t>
  </si>
  <si>
    <t>Будівництво дитячого закладу на 144 місця по вул. Лесі Українки в м.Буча Київської області (співфінансування)</t>
  </si>
  <si>
    <t>Капітальний ремонт щодо покращення енергозбереження будівлі Бучанської загальноосвітньої школи І-ІІІ ступенів №3 по вул.Вокзальна,46-А в м.Буча Київської області (коригування робочого проекту (НКПВУ) (співфінансування)</t>
  </si>
  <si>
    <t>Капітальний ремонт навчально-виховного комплексу "Загальноосвітня школа І ступеня - дошкільний начальний заклад "Берізка" в м.Буча Київської області (Утеплення фасадів та заиіна матеріалу покрівлі) (співфінансування)</t>
  </si>
  <si>
    <t>0116011</t>
  </si>
  <si>
    <t>0610</t>
  </si>
  <si>
    <t>Експлуатація та технічне обслуговування житлового фонду</t>
  </si>
  <si>
    <t xml:space="preserve">Капітальний ремонт покрівлі житлового будинку комунальної власності по вул. Героїв Майдану,10  в м.Буча Київської області </t>
  </si>
  <si>
    <t xml:space="preserve">Капітальний ремонт покрівлі житлового будинку комунальної власності по вул. Героїв Майдану,15  в м.Буча Київської області </t>
  </si>
  <si>
    <t>0119750</t>
  </si>
  <si>
    <t>Субвенція іншим бюджетам на виконання інвестиційнихпрограм та проектів</t>
  </si>
  <si>
    <t>0119770</t>
  </si>
  <si>
    <t>Інші субвенції з місцевого бюджету</t>
  </si>
  <si>
    <t>Будівництво водогону по вулицях Миру, Кооперативна, Козацька, Нова в смт.Бабинці Київської області (співфінансування)</t>
  </si>
  <si>
    <t>Капітальний ремонт дороги комунальної власності по вул.Проектна №1 (від а/д Т 10-01 до вул.Промислова) в м.Буча Київської області (співфінансування)</t>
  </si>
  <si>
    <t>Реконструкція будівлі будинку культури за адресою вул.Київська,57-а с.Синяк, Бучанського району Київської області (співфінансування)</t>
  </si>
  <si>
    <t>0117300</t>
  </si>
  <si>
    <t>Будівництво та регіональний розвиток</t>
  </si>
  <si>
    <t xml:space="preserve">Підтримка громадських проектів (Громадський бюджет) </t>
  </si>
  <si>
    <t xml:space="preserve">Секретар ради       ______________________________________________________________________________ Шаправський Т.О.                                            </t>
  </si>
  <si>
    <t>Придбання у комунальну власність Бучанської міської територіальної громади нежитлових приміщеннь  156 та 157 за адресою м.Буча вул.К.Білокур, буд.1-а для розміщення амбулаторії сімейного типу</t>
  </si>
  <si>
    <t>Реконструкція адміністративної будівлі з прибудовою вхідної групи по бульвару  Б.Хмельницького, 5/5 в м.Буча Київської області (співфінансування)</t>
  </si>
  <si>
    <t>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</t>
  </si>
  <si>
    <t>Будівництво амбулаторії загальної практики сімейної медицини  комунальної власності по вул.Травневій, 66 в смт.Бабинці Київської області (співфінансування)</t>
  </si>
  <si>
    <t>Будівництво амбулаторії загальної практики сімейної медицини комунальної власності по вул.Котляревського,21-б в смт.Ворзель Київської області (співфінансування)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</si>
  <si>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</si>
  <si>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</si>
  <si>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Утримання і розвиток транспортної інфраструктури</t>
  </si>
  <si>
    <t xml:space="preserve"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 </t>
  </si>
  <si>
    <t xml:space="preserve">Техніко – економічне обґрунтування будівництва автомобільної дороги між А/Д М-07 Київ – Ковель до А/Д Гостомель – Берестянка - Мирча </t>
  </si>
  <si>
    <t xml:space="preserve"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 </t>
  </si>
  <si>
    <t>2021-2022</t>
  </si>
  <si>
    <t>0611020</t>
  </si>
  <si>
    <t>0921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</si>
  <si>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</si>
  <si>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Будівництво футбольного поля із штучним покриттям та біговою доріжкою на території ЗОШ№6, по вул.Соборна,27 в с.Блиставиця, Київської області</t>
  </si>
  <si>
    <t>Капітальний ремонт "Навчально-виховний комплекс "Синяківський хіміко-технологічний ліцей закладу загальноосвітньої середньої освіти І-ІІ ступенів" Київської області</t>
  </si>
  <si>
    <t>організація благоустрою населених пунктів</t>
  </si>
  <si>
    <t>капітальний ремонт дороги комунальної власності з тротуаром по вул.Горького (від вул.Депутатська до №6) в м.Буча Київської області (співфінансування)</t>
  </si>
  <si>
    <t>0961</t>
  </si>
  <si>
    <t>Будівництво освітніх установ та закладів</t>
  </si>
  <si>
    <t>№_____-4-VIIІ від 24.12.2020р.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</si>
  <si>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вул.Котляревського, 21-б в смт.Ворзель Бучанської міської територіальної громади Київської області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</si>
  <si>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вул.Травневій,66 в смт.Бабинці Бучанської міської територіальної громади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</si>
  <si>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</si>
  <si>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2020-2021</t>
  </si>
  <si>
    <t>Коригування проектно-кошторисної документації по об"єкту "Реконструкція з добудовою загальноосвітньої школи №1 І-ІІІ ступенів по вул.Малиновського,74 в м.Буча Київської області</t>
  </si>
  <si>
    <t>авторський нагляд по об"єкту "Реконструкція з добудовою загальноосвітньої школи №1 І-ІІІ ступенів по вул.Малиновського,74 в м.Буча Київської області</t>
  </si>
  <si>
    <t>КНП "Бучанський консультативно-діагностичний центр"  Бучанської міської ради</t>
  </si>
  <si>
    <t>0112080</t>
  </si>
  <si>
    <t>0721</t>
  </si>
  <si>
    <t>Амбулаторно-поліклінічна допомога населенню, крім первинної медичної допомоги</t>
  </si>
  <si>
    <t xml:space="preserve">Підтримка об"єднань співвласників багатоквартирних будинків, житлово-будівельних кооперативів, управителів багатоквартирних будинків у Бучанський міський територіальній громаді </t>
  </si>
  <si>
    <t>Будівництво дошкільного дитячого закладу на 75 місць в с.Бабинці Київської області (співфінансування)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</si>
</sst>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/>
    <xf numFmtId="0" fontId="3" fillId="0" borderId="0" xfId="0" applyFont="1"/>
    <xf numFmtId="0" fontId="9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3" borderId="1" xfId="0" applyFont="1" applyFill="1" applyBorder="1"/>
    <xf numFmtId="0" fontId="6" fillId="3" borderId="1" xfId="0" applyFont="1" applyFill="1" applyBorder="1" applyAlignment="1">
      <alignment wrapText="1" shrinkToFit="1"/>
    </xf>
    <xf numFmtId="1" fontId="6" fillId="3" borderId="1" xfId="0" applyNumberFormat="1" applyFont="1" applyFill="1" applyBorder="1" applyAlignment="1">
      <alignment horizontal="center" vertical="center" wrapText="1" shrinkToFit="1"/>
    </xf>
    <xf numFmtId="1" fontId="1" fillId="3" borderId="1" xfId="0" applyNumberFormat="1" applyFont="1" applyFill="1" applyBorder="1" applyAlignment="1">
      <alignment horizontal="center" vertical="center" wrapText="1" shrinkToFit="1"/>
    </xf>
    <xf numFmtId="1" fontId="6" fillId="4" borderId="1" xfId="0" applyNumberFormat="1" applyFont="1" applyFill="1" applyBorder="1" applyAlignment="1">
      <alignment vertical="center" wrapText="1" shrinkToFit="1"/>
    </xf>
    <xf numFmtId="49" fontId="12" fillId="0" borderId="1" xfId="0" quotePrefix="1" applyNumberFormat="1" applyFont="1" applyFill="1" applyBorder="1" applyAlignment="1">
      <alignment horizontal="center" vertical="center" wrapText="1" shrinkToFit="1"/>
    </xf>
    <xf numFmtId="49" fontId="12" fillId="0" borderId="1" xfId="0" applyNumberFormat="1" applyFont="1" applyFill="1" applyBorder="1" applyAlignment="1">
      <alignment horizontal="center" vertical="center" wrapText="1" shrinkToFit="1"/>
    </xf>
    <xf numFmtId="1" fontId="6" fillId="3" borderId="1" xfId="0" applyNumberFormat="1" applyFont="1" applyFill="1" applyBorder="1" applyAlignment="1">
      <alignment vertical="center" wrapText="1" shrinkToFit="1"/>
    </xf>
    <xf numFmtId="49" fontId="6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0" fontId="5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11" fillId="3" borderId="1" xfId="0" applyFont="1" applyFill="1" applyBorder="1" applyAlignment="1">
      <alignment horizontal="center" vertical="center" wrapText="1" shrinkToFit="1"/>
    </xf>
    <xf numFmtId="0" fontId="8" fillId="3" borderId="1" xfId="0" applyFont="1" applyFill="1" applyBorder="1" applyAlignment="1">
      <alignment horizontal="center" vertical="center" wrapText="1" shrinkToFit="1"/>
    </xf>
    <xf numFmtId="1" fontId="7" fillId="4" borderId="1" xfId="0" applyNumberFormat="1" applyFont="1" applyFill="1" applyBorder="1" applyAlignment="1">
      <alignment horizontal="center" vertical="center" wrapText="1" shrinkToFit="1"/>
    </xf>
    <xf numFmtId="1" fontId="7" fillId="3" borderId="1" xfId="0" applyNumberFormat="1" applyFont="1" applyFill="1" applyBorder="1" applyAlignment="1">
      <alignment horizontal="center" vertical="center" wrapText="1" shrinkToFit="1"/>
    </xf>
    <xf numFmtId="0" fontId="11" fillId="4" borderId="2" xfId="0" applyFont="1" applyFill="1" applyBorder="1" applyAlignment="1">
      <alignment vertical="center" wrapText="1" shrinkToFit="1"/>
    </xf>
    <xf numFmtId="0" fontId="1" fillId="5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right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49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2" fontId="6" fillId="0" borderId="1" xfId="0" applyNumberFormat="1" applyFont="1" applyFill="1" applyBorder="1" applyAlignment="1">
      <alignment horizontal="left" vertical="center" wrapText="1" shrinkToFit="1"/>
    </xf>
    <xf numFmtId="1" fontId="6" fillId="0" borderId="1" xfId="0" applyNumberFormat="1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wrapText="1" shrinkToFit="1"/>
    </xf>
    <xf numFmtId="0" fontId="12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2" fontId="12" fillId="0" borderId="1" xfId="0" applyNumberFormat="1" applyFont="1" applyFill="1" applyBorder="1" applyAlignment="1">
      <alignment vertical="center" wrapText="1" shrinkToFit="1"/>
    </xf>
    <xf numFmtId="0" fontId="1" fillId="4" borderId="0" xfId="0" applyFont="1" applyFill="1"/>
    <xf numFmtId="0" fontId="7" fillId="6" borderId="1" xfId="0" applyNumberFormat="1" applyFont="1" applyFill="1" applyBorder="1" applyAlignment="1" applyProtection="1">
      <alignment horizontal="center" vertical="center" wrapText="1"/>
    </xf>
    <xf numFmtId="4" fontId="11" fillId="4" borderId="1" xfId="0" applyNumberFormat="1" applyFont="1" applyFill="1" applyBorder="1" applyAlignment="1">
      <alignment horizontal="right" vertical="center" wrapText="1" shrinkToFit="1"/>
    </xf>
    <xf numFmtId="4" fontId="11" fillId="3" borderId="1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Fill="1" applyBorder="1" applyAlignment="1">
      <alignment horizontal="right" vertical="center" wrapText="1" shrinkToFit="1"/>
    </xf>
    <xf numFmtId="4" fontId="8" fillId="3" borderId="1" xfId="0" applyNumberFormat="1" applyFont="1" applyFill="1" applyBorder="1" applyAlignment="1">
      <alignment horizontal="right" vertical="center" wrapText="1" shrinkToFit="1"/>
    </xf>
    <xf numFmtId="4" fontId="7" fillId="4" borderId="1" xfId="0" applyNumberFormat="1" applyFont="1" applyFill="1" applyBorder="1" applyAlignment="1">
      <alignment horizontal="right" vertical="center" wrapText="1" shrinkToFit="1"/>
    </xf>
    <xf numFmtId="4" fontId="7" fillId="3" borderId="1" xfId="0" applyNumberFormat="1" applyFont="1" applyFill="1" applyBorder="1" applyAlignment="1">
      <alignment horizontal="right" vertical="center" wrapText="1" shrinkToFit="1"/>
    </xf>
    <xf numFmtId="4" fontId="1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/>
    <xf numFmtId="4" fontId="6" fillId="4" borderId="1" xfId="0" applyNumberFormat="1" applyFont="1" applyFill="1" applyBorder="1" applyAlignment="1">
      <alignment vertical="center" wrapText="1" shrinkToFit="1"/>
    </xf>
    <xf numFmtId="4" fontId="6" fillId="3" borderId="1" xfId="0" applyNumberFormat="1" applyFont="1" applyFill="1" applyBorder="1" applyAlignment="1">
      <alignment vertical="center" wrapText="1" shrinkToFit="1"/>
    </xf>
    <xf numFmtId="4" fontId="1" fillId="3" borderId="1" xfId="0" applyNumberFormat="1" applyFont="1" applyFill="1" applyBorder="1" applyAlignment="1">
      <alignment horizontal="center" vertical="center" wrapText="1" shrinkToFit="1"/>
    </xf>
    <xf numFmtId="0" fontId="16" fillId="0" borderId="1" xfId="0" applyFont="1" applyBorder="1" applyAlignment="1">
      <alignment wrapText="1"/>
    </xf>
    <xf numFmtId="4" fontId="11" fillId="0" borderId="1" xfId="0" applyNumberFormat="1" applyFont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" fillId="0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2" fontId="17" fillId="2" borderId="1" xfId="0" applyNumberFormat="1" applyFont="1" applyFill="1" applyBorder="1" applyAlignment="1">
      <alignment horizontal="center" vertical="center" wrapText="1" shrinkToFit="1"/>
    </xf>
    <xf numFmtId="4" fontId="8" fillId="0" borderId="1" xfId="0" applyNumberFormat="1" applyFont="1" applyFill="1" applyBorder="1" applyAlignment="1">
      <alignment horizontal="right" vertical="center" wrapText="1" shrinkToFit="1"/>
    </xf>
    <xf numFmtId="0" fontId="18" fillId="0" borderId="1" xfId="0" applyFont="1" applyFill="1" applyBorder="1" applyAlignment="1">
      <alignment wrapText="1"/>
    </xf>
    <xf numFmtId="0" fontId="1" fillId="0" borderId="1" xfId="0" applyFont="1" applyFill="1" applyBorder="1"/>
    <xf numFmtId="49" fontId="12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left" vertical="center" wrapText="1" shrinkToFit="1"/>
    </xf>
    <xf numFmtId="1" fontId="6" fillId="0" borderId="1" xfId="0" applyNumberFormat="1" applyFont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right" vertical="center" wrapText="1" shrinkToFit="1"/>
    </xf>
    <xf numFmtId="1" fontId="1" fillId="0" borderId="1" xfId="0" applyNumberFormat="1" applyFont="1" applyBorder="1" applyAlignment="1">
      <alignment horizontal="center" vertical="center" wrapText="1" shrinkToFit="1"/>
    </xf>
    <xf numFmtId="0" fontId="13" fillId="0" borderId="1" xfId="0" applyFont="1" applyFill="1" applyBorder="1"/>
    <xf numFmtId="0" fontId="12" fillId="0" borderId="1" xfId="0" quotePrefix="1" applyFont="1" applyBorder="1" applyAlignment="1">
      <alignment horizontal="center" vertical="center" wrapText="1"/>
    </xf>
    <xf numFmtId="0" fontId="5" fillId="0" borderId="1" xfId="0" applyFont="1" applyBorder="1"/>
    <xf numFmtId="0" fontId="12" fillId="0" borderId="0" xfId="0" applyFont="1"/>
    <xf numFmtId="0" fontId="12" fillId="0" borderId="1" xfId="0" applyFont="1" applyBorder="1" applyAlignment="1">
      <alignment wrapText="1"/>
    </xf>
    <xf numFmtId="0" fontId="12" fillId="0" borderId="1" xfId="0" applyFont="1" applyBorder="1"/>
    <xf numFmtId="4" fontId="1" fillId="0" borderId="0" xfId="0" applyNumberFormat="1" applyFont="1" applyFill="1"/>
    <xf numFmtId="0" fontId="7" fillId="0" borderId="1" xfId="0" applyNumberFormat="1" applyFont="1" applyFill="1" applyBorder="1" applyAlignment="1" applyProtection="1">
      <alignment horizontal="center" vertical="center" wrapText="1"/>
    </xf>
    <xf numFmtId="1" fontId="12" fillId="0" borderId="1" xfId="0" quotePrefix="1" applyNumberFormat="1" applyFont="1" applyBorder="1" applyAlignment="1">
      <alignment horizontal="center" vertical="center" wrapText="1" shrinkToFit="1"/>
    </xf>
    <xf numFmtId="2" fontId="19" fillId="0" borderId="1" xfId="0" applyNumberFormat="1" applyFont="1" applyBorder="1" applyAlignment="1">
      <alignment vertical="center" wrapText="1"/>
    </xf>
    <xf numFmtId="2" fontId="12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center" wrapText="1" shrinkToFit="1"/>
    </xf>
    <xf numFmtId="4" fontId="6" fillId="0" borderId="1" xfId="0" applyNumberFormat="1" applyFont="1" applyFill="1" applyBorder="1" applyAlignment="1">
      <alignment horizontal="right" vertical="center" wrapText="1" shrinkToFit="1"/>
    </xf>
    <xf numFmtId="0" fontId="6" fillId="0" borderId="3" xfId="0" applyFont="1" applyFill="1" applyBorder="1" applyAlignment="1">
      <alignment horizontal="center" vertical="center" wrapText="1" shrinkToFit="1"/>
    </xf>
    <xf numFmtId="0" fontId="1" fillId="3" borderId="3" xfId="0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 wrapText="1" shrinkToFit="1"/>
    </xf>
    <xf numFmtId="1" fontId="12" fillId="0" borderId="3" xfId="0" applyNumberFormat="1" applyFont="1" applyFill="1" applyBorder="1" applyAlignment="1">
      <alignment horizontal="center" vertical="center" wrapText="1" shrinkToFit="1"/>
    </xf>
    <xf numFmtId="1" fontId="12" fillId="0" borderId="3" xfId="0" applyNumberFormat="1" applyFont="1" applyBorder="1" applyAlignment="1">
      <alignment horizontal="center" vertical="center" wrapText="1" shrinkToFit="1"/>
    </xf>
    <xf numFmtId="1" fontId="6" fillId="4" borderId="3" xfId="0" applyNumberFormat="1" applyFont="1" applyFill="1" applyBorder="1" applyAlignment="1">
      <alignment vertical="center" wrapText="1" shrinkToFit="1"/>
    </xf>
    <xf numFmtId="1" fontId="6" fillId="3" borderId="3" xfId="0" applyNumberFormat="1" applyFont="1" applyFill="1" applyBorder="1" applyAlignment="1">
      <alignment vertical="center" wrapText="1" shrinkToFit="1"/>
    </xf>
    <xf numFmtId="0" fontId="12" fillId="0" borderId="3" xfId="0" quotePrefix="1" applyFont="1" applyFill="1" applyBorder="1" applyAlignment="1">
      <alignment horizontal="center" vertical="center" wrapText="1" shrinkToFit="1"/>
    </xf>
    <xf numFmtId="0" fontId="12" fillId="0" borderId="3" xfId="0" applyFont="1" applyBorder="1" applyAlignment="1">
      <alignment horizontal="center"/>
    </xf>
    <xf numFmtId="0" fontId="1" fillId="3" borderId="3" xfId="0" applyFont="1" applyFill="1" applyBorder="1"/>
    <xf numFmtId="0" fontId="1" fillId="0" borderId="3" xfId="0" applyFont="1" applyBorder="1" applyAlignment="1">
      <alignment horizontal="center" vertical="center" wrapText="1" shrinkToFit="1"/>
    </xf>
    <xf numFmtId="49" fontId="5" fillId="0" borderId="3" xfId="0" applyNumberFormat="1" applyFont="1" applyFill="1" applyBorder="1" applyAlignment="1">
      <alignment horizontal="center" vertical="center" wrapText="1" shrinkToFit="1"/>
    </xf>
    <xf numFmtId="0" fontId="18" fillId="0" borderId="1" xfId="0" applyFont="1" applyFill="1" applyBorder="1"/>
    <xf numFmtId="0" fontId="1" fillId="0" borderId="0" xfId="0" applyFont="1" applyBorder="1"/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" fontId="1" fillId="0" borderId="0" xfId="0" applyNumberFormat="1" applyFont="1" applyBorder="1"/>
    <xf numFmtId="0" fontId="14" fillId="0" borderId="0" xfId="0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2" fontId="20" fillId="2" borderId="1" xfId="0" applyNumberFormat="1" applyFont="1" applyFill="1" applyBorder="1" applyAlignment="1">
      <alignment horizontal="center" vertical="center" wrapText="1" shrinkToFit="1"/>
    </xf>
    <xf numFmtId="0" fontId="18" fillId="0" borderId="1" xfId="0" applyFont="1" applyBorder="1" applyAlignment="1">
      <alignment wrapText="1"/>
    </xf>
    <xf numFmtId="0" fontId="15" fillId="0" borderId="0" xfId="0" applyFont="1" applyAlignment="1">
      <alignment horizontal="center"/>
    </xf>
    <xf numFmtId="0" fontId="11" fillId="4" borderId="3" xfId="0" applyFont="1" applyFill="1" applyBorder="1" applyAlignment="1">
      <alignment horizontal="center" vertical="center" wrapText="1" shrinkToFit="1"/>
    </xf>
    <xf numFmtId="0" fontId="11" fillId="4" borderId="4" xfId="0" applyFont="1" applyFill="1" applyBorder="1" applyAlignment="1">
      <alignment horizontal="center" vertical="center" wrapText="1" shrinkToFit="1"/>
    </xf>
    <xf numFmtId="0" fontId="5" fillId="0" borderId="0" xfId="0" applyNumberFormat="1" applyFont="1" applyFill="1" applyAlignment="1" applyProtection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3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66"/>
  <sheetViews>
    <sheetView tabSelected="1" view="pageBreakPreview" zoomScale="58" zoomScaleNormal="75" workbookViewId="0">
      <selection activeCell="E17" sqref="E17"/>
    </sheetView>
  </sheetViews>
  <sheetFormatPr defaultColWidth="8.85546875" defaultRowHeight="12.75" x14ac:dyDescent="0.2"/>
  <cols>
    <col min="1" max="1" width="11" style="2" customWidth="1"/>
    <col min="2" max="2" width="10.7109375" style="2" customWidth="1"/>
    <col min="3" max="3" width="11.85546875" style="2" customWidth="1"/>
    <col min="4" max="4" width="50.7109375" style="2" customWidth="1"/>
    <col min="5" max="5" width="110" style="2" customWidth="1"/>
    <col min="6" max="6" width="10.28515625" style="2" customWidth="1"/>
    <col min="7" max="7" width="14.85546875" style="2" customWidth="1"/>
    <col min="8" max="8" width="17.7109375" style="5" customWidth="1"/>
    <col min="9" max="9" width="11.7109375" style="2" customWidth="1"/>
    <col min="10" max="16384" width="8.85546875" style="2"/>
  </cols>
  <sheetData>
    <row r="1" spans="1:11" ht="15.75" x14ac:dyDescent="0.2">
      <c r="G1" s="115" t="s">
        <v>0</v>
      </c>
      <c r="H1" s="115"/>
      <c r="I1" s="115"/>
    </row>
    <row r="2" spans="1:11" ht="66.599999999999994" customHeight="1" x14ac:dyDescent="0.3">
      <c r="D2" s="61"/>
      <c r="G2" s="114" t="s">
        <v>41</v>
      </c>
      <c r="H2" s="114"/>
      <c r="I2" s="114"/>
    </row>
    <row r="3" spans="1:11" ht="15.75" x14ac:dyDescent="0.25">
      <c r="G3" s="119" t="s">
        <v>92</v>
      </c>
      <c r="H3" s="119"/>
      <c r="I3" s="119"/>
    </row>
    <row r="4" spans="1:11" s="3" customFormat="1" ht="18.75" x14ac:dyDescent="0.2">
      <c r="A4" s="117" t="s">
        <v>1</v>
      </c>
      <c r="B4" s="117"/>
      <c r="C4" s="117"/>
      <c r="D4" s="117"/>
      <c r="E4" s="117"/>
      <c r="F4" s="117"/>
      <c r="G4" s="117"/>
      <c r="H4" s="117"/>
      <c r="I4" s="117"/>
      <c r="J4" s="28"/>
      <c r="K4" s="28"/>
    </row>
    <row r="5" spans="1:11" s="3" customFormat="1" ht="18.75" x14ac:dyDescent="0.2">
      <c r="A5" s="116" t="s">
        <v>42</v>
      </c>
      <c r="B5" s="116"/>
      <c r="C5" s="116"/>
      <c r="D5" s="116"/>
      <c r="E5" s="116"/>
      <c r="F5" s="116"/>
      <c r="G5" s="116"/>
      <c r="H5" s="116"/>
      <c r="I5" s="116"/>
      <c r="J5" s="28"/>
      <c r="K5" s="28"/>
    </row>
    <row r="6" spans="1:11" ht="89.25" x14ac:dyDescent="0.2">
      <c r="A6" s="29" t="s">
        <v>3</v>
      </c>
      <c r="B6" s="29" t="s">
        <v>4</v>
      </c>
      <c r="C6" s="29" t="s">
        <v>5</v>
      </c>
      <c r="D6" s="29" t="s">
        <v>6</v>
      </c>
      <c r="E6" s="29" t="s">
        <v>21</v>
      </c>
      <c r="F6" s="29" t="s">
        <v>22</v>
      </c>
      <c r="G6" s="29" t="s">
        <v>23</v>
      </c>
      <c r="H6" s="30" t="s">
        <v>7</v>
      </c>
      <c r="I6" s="31" t="s">
        <v>8</v>
      </c>
      <c r="J6" s="32"/>
      <c r="K6" s="32"/>
    </row>
    <row r="7" spans="1:11" x14ac:dyDescent="0.2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1">
        <v>8</v>
      </c>
      <c r="I7" s="31">
        <v>9</v>
      </c>
      <c r="J7" s="32"/>
      <c r="K7" s="32"/>
    </row>
    <row r="8" spans="1:11" s="45" customFormat="1" ht="14.25" x14ac:dyDescent="0.2">
      <c r="A8" s="112" t="s">
        <v>24</v>
      </c>
      <c r="B8" s="113"/>
      <c r="C8" s="113"/>
      <c r="D8" s="113"/>
      <c r="E8" s="113"/>
      <c r="F8" s="113"/>
      <c r="G8" s="113"/>
      <c r="H8" s="47">
        <f>H9+H25+H31+H33+H39+H42</f>
        <v>100000000</v>
      </c>
      <c r="I8" s="26"/>
    </row>
    <row r="9" spans="1:11" s="6" customFormat="1" ht="14.25" x14ac:dyDescent="0.2">
      <c r="A9" s="22"/>
      <c r="B9" s="22"/>
      <c r="C9" s="22"/>
      <c r="D9" s="46" t="s">
        <v>14</v>
      </c>
      <c r="E9" s="22"/>
      <c r="F9" s="22"/>
      <c r="G9" s="53"/>
      <c r="H9" s="48">
        <f>SUM(H10:H24)</f>
        <v>35528300</v>
      </c>
      <c r="I9" s="23"/>
    </row>
    <row r="10" spans="1:11" s="32" customFormat="1" ht="25.5" x14ac:dyDescent="0.2">
      <c r="A10" s="33" t="s">
        <v>9</v>
      </c>
      <c r="B10" s="34">
        <v>7650</v>
      </c>
      <c r="C10" s="33" t="s">
        <v>10</v>
      </c>
      <c r="D10" s="35" t="s">
        <v>25</v>
      </c>
      <c r="E10" s="36" t="s">
        <v>11</v>
      </c>
      <c r="F10" s="37">
        <v>2021</v>
      </c>
      <c r="G10" s="54"/>
      <c r="H10" s="49">
        <v>100000</v>
      </c>
      <c r="I10" s="38" t="s">
        <v>12</v>
      </c>
    </row>
    <row r="11" spans="1:11" s="32" customFormat="1" ht="25.5" x14ac:dyDescent="0.2">
      <c r="A11" s="19" t="s">
        <v>49</v>
      </c>
      <c r="B11" s="31">
        <v>7370</v>
      </c>
      <c r="C11" s="42" t="s">
        <v>10</v>
      </c>
      <c r="D11" s="66" t="s">
        <v>50</v>
      </c>
      <c r="E11" s="43" t="s">
        <v>71</v>
      </c>
      <c r="F11" s="37">
        <v>2021</v>
      </c>
      <c r="G11" s="54"/>
      <c r="H11" s="49">
        <v>4500000</v>
      </c>
      <c r="I11" s="38"/>
    </row>
    <row r="12" spans="1:11" s="27" customFormat="1" ht="31.5" x14ac:dyDescent="0.2">
      <c r="A12" s="19" t="s">
        <v>60</v>
      </c>
      <c r="B12" s="31">
        <v>9750</v>
      </c>
      <c r="C12" s="42" t="s">
        <v>34</v>
      </c>
      <c r="D12" s="41" t="s">
        <v>61</v>
      </c>
      <c r="E12" s="39" t="s">
        <v>52</v>
      </c>
      <c r="F12" s="37" t="s">
        <v>39</v>
      </c>
      <c r="G12" s="54">
        <v>67620674</v>
      </c>
      <c r="H12" s="49">
        <v>5259000</v>
      </c>
      <c r="I12" s="38">
        <v>40</v>
      </c>
      <c r="J12" s="32"/>
      <c r="K12" s="32"/>
    </row>
    <row r="13" spans="1:11" s="32" customFormat="1" ht="25.5" x14ac:dyDescent="0.2">
      <c r="A13" s="19" t="s">
        <v>60</v>
      </c>
      <c r="B13" s="31">
        <v>9750</v>
      </c>
      <c r="C13" s="42" t="s">
        <v>34</v>
      </c>
      <c r="D13" s="66"/>
      <c r="E13" s="43" t="s">
        <v>72</v>
      </c>
      <c r="F13" s="37">
        <v>2021</v>
      </c>
      <c r="G13" s="54">
        <v>8532101</v>
      </c>
      <c r="H13" s="49">
        <v>853300</v>
      </c>
      <c r="I13" s="38"/>
    </row>
    <row r="14" spans="1:11" s="32" customFormat="1" ht="25.5" x14ac:dyDescent="0.2">
      <c r="A14" s="19" t="s">
        <v>60</v>
      </c>
      <c r="B14" s="31">
        <v>9750</v>
      </c>
      <c r="C14" s="42" t="s">
        <v>34</v>
      </c>
      <c r="D14" s="66"/>
      <c r="E14" s="43" t="s">
        <v>73</v>
      </c>
      <c r="F14" s="37" t="s">
        <v>82</v>
      </c>
      <c r="G14" s="54">
        <v>25999836</v>
      </c>
      <c r="H14" s="49">
        <v>2600000</v>
      </c>
      <c r="I14" s="38"/>
    </row>
    <row r="15" spans="1:11" s="32" customFormat="1" ht="31.5" x14ac:dyDescent="0.25">
      <c r="A15" s="19" t="s">
        <v>60</v>
      </c>
      <c r="B15" s="31">
        <v>9750</v>
      </c>
      <c r="C15" s="42" t="s">
        <v>34</v>
      </c>
      <c r="D15" s="44"/>
      <c r="E15" s="85" t="s">
        <v>89</v>
      </c>
      <c r="F15" s="37">
        <v>2021</v>
      </c>
      <c r="G15" s="54">
        <v>14000000</v>
      </c>
      <c r="H15" s="49">
        <v>1400000</v>
      </c>
      <c r="I15" s="38"/>
    </row>
    <row r="16" spans="1:11" s="32" customFormat="1" ht="15.75" x14ac:dyDescent="0.25">
      <c r="A16" s="19" t="s">
        <v>62</v>
      </c>
      <c r="B16" s="31">
        <v>9770</v>
      </c>
      <c r="C16" s="42" t="s">
        <v>34</v>
      </c>
      <c r="D16" s="74" t="s">
        <v>63</v>
      </c>
      <c r="E16" s="39" t="s">
        <v>104</v>
      </c>
      <c r="F16" s="37">
        <v>2021</v>
      </c>
      <c r="G16" s="54">
        <v>39127000</v>
      </c>
      <c r="H16" s="49">
        <v>5900000</v>
      </c>
      <c r="I16" s="38"/>
    </row>
    <row r="17" spans="1:52" s="32" customFormat="1" ht="25.5" x14ac:dyDescent="0.2">
      <c r="A17" s="19" t="s">
        <v>62</v>
      </c>
      <c r="B17" s="31">
        <v>9770</v>
      </c>
      <c r="C17" s="42" t="s">
        <v>34</v>
      </c>
      <c r="D17" s="66"/>
      <c r="E17" s="39" t="s">
        <v>53</v>
      </c>
      <c r="F17" s="37">
        <v>2021</v>
      </c>
      <c r="G17" s="54">
        <v>19700000</v>
      </c>
      <c r="H17" s="49">
        <v>2955000</v>
      </c>
      <c r="I17" s="38"/>
    </row>
    <row r="18" spans="1:52" s="32" customFormat="1" ht="25.5" x14ac:dyDescent="0.2">
      <c r="A18" s="19" t="s">
        <v>62</v>
      </c>
      <c r="B18" s="31">
        <v>9770</v>
      </c>
      <c r="C18" s="42" t="s">
        <v>34</v>
      </c>
      <c r="D18" s="66"/>
      <c r="E18" s="39" t="s">
        <v>54</v>
      </c>
      <c r="F18" s="37">
        <v>2021</v>
      </c>
      <c r="G18" s="54">
        <v>11255000</v>
      </c>
      <c r="H18" s="49">
        <v>1700000</v>
      </c>
      <c r="I18" s="38"/>
    </row>
    <row r="19" spans="1:52" s="32" customFormat="1" ht="15.75" x14ac:dyDescent="0.2">
      <c r="A19" s="19" t="s">
        <v>62</v>
      </c>
      <c r="B19" s="31">
        <v>9770</v>
      </c>
      <c r="C19" s="42" t="s">
        <v>34</v>
      </c>
      <c r="D19" s="66"/>
      <c r="E19" s="39" t="s">
        <v>64</v>
      </c>
      <c r="F19" s="37">
        <v>2021</v>
      </c>
      <c r="G19" s="54">
        <v>7360141</v>
      </c>
      <c r="H19" s="49">
        <v>1110000</v>
      </c>
      <c r="I19" s="38"/>
    </row>
    <row r="20" spans="1:52" s="32" customFormat="1" ht="25.5" x14ac:dyDescent="0.2">
      <c r="A20" s="19" t="s">
        <v>62</v>
      </c>
      <c r="B20" s="31">
        <v>9770</v>
      </c>
      <c r="C20" s="42" t="s">
        <v>34</v>
      </c>
      <c r="D20" s="66"/>
      <c r="E20" s="39" t="s">
        <v>74</v>
      </c>
      <c r="F20" s="37">
        <v>2021</v>
      </c>
      <c r="G20" s="54">
        <v>9300000</v>
      </c>
      <c r="H20" s="49">
        <v>1395000</v>
      </c>
      <c r="I20" s="38"/>
    </row>
    <row r="21" spans="1:52" s="32" customFormat="1" ht="25.5" x14ac:dyDescent="0.2">
      <c r="A21" s="19" t="s">
        <v>62</v>
      </c>
      <c r="B21" s="31">
        <v>9770</v>
      </c>
      <c r="C21" s="42" t="s">
        <v>34</v>
      </c>
      <c r="D21" s="66"/>
      <c r="E21" s="39" t="s">
        <v>75</v>
      </c>
      <c r="F21" s="37">
        <v>2021</v>
      </c>
      <c r="G21" s="54">
        <v>9300000</v>
      </c>
      <c r="H21" s="49">
        <v>1395000</v>
      </c>
      <c r="I21" s="38"/>
    </row>
    <row r="22" spans="1:52" s="32" customFormat="1" ht="25.5" x14ac:dyDescent="0.2">
      <c r="A22" s="19" t="s">
        <v>62</v>
      </c>
      <c r="B22" s="31">
        <v>9770</v>
      </c>
      <c r="C22" s="42" t="s">
        <v>34</v>
      </c>
      <c r="D22" s="66"/>
      <c r="E22" s="39" t="s">
        <v>65</v>
      </c>
      <c r="F22" s="37">
        <v>2021</v>
      </c>
      <c r="G22" s="54">
        <v>22473280</v>
      </c>
      <c r="H22" s="49">
        <v>4495000</v>
      </c>
      <c r="I22" s="38"/>
    </row>
    <row r="23" spans="1:52" s="32" customFormat="1" ht="25.5" x14ac:dyDescent="0.2">
      <c r="A23" s="19" t="s">
        <v>62</v>
      </c>
      <c r="B23" s="31">
        <v>9770</v>
      </c>
      <c r="C23" s="42" t="s">
        <v>34</v>
      </c>
      <c r="D23" s="66"/>
      <c r="E23" s="39" t="s">
        <v>66</v>
      </c>
      <c r="F23" s="37">
        <v>2021</v>
      </c>
      <c r="G23" s="54">
        <v>5771850</v>
      </c>
      <c r="H23" s="49">
        <v>866000</v>
      </c>
      <c r="I23" s="38"/>
    </row>
    <row r="24" spans="1:52" s="32" customFormat="1" ht="26.25" x14ac:dyDescent="0.25">
      <c r="A24" s="75" t="s">
        <v>67</v>
      </c>
      <c r="B24" s="96">
        <v>7330</v>
      </c>
      <c r="C24" s="13" t="s">
        <v>36</v>
      </c>
      <c r="D24" s="78" t="s">
        <v>68</v>
      </c>
      <c r="E24" s="39" t="s">
        <v>103</v>
      </c>
      <c r="F24" s="37">
        <v>2021</v>
      </c>
      <c r="G24" s="54"/>
      <c r="H24" s="49">
        <v>1000000</v>
      </c>
      <c r="I24" s="38"/>
    </row>
    <row r="25" spans="1:52" s="6" customFormat="1" x14ac:dyDescent="0.2">
      <c r="A25" s="7"/>
      <c r="B25" s="7"/>
      <c r="C25" s="7"/>
      <c r="D25" s="46" t="s">
        <v>15</v>
      </c>
      <c r="E25" s="8"/>
      <c r="F25" s="9"/>
      <c r="G25" s="55"/>
      <c r="H25" s="50">
        <f>SUM(H26:H30)</f>
        <v>34320640</v>
      </c>
      <c r="I25" s="10"/>
    </row>
    <row r="26" spans="1:52" s="32" customFormat="1" ht="51" x14ac:dyDescent="0.2">
      <c r="A26" s="33" t="s">
        <v>83</v>
      </c>
      <c r="B26" s="88">
        <v>1020</v>
      </c>
      <c r="C26" s="34" t="s">
        <v>84</v>
      </c>
      <c r="D26" s="86" t="s">
        <v>85</v>
      </c>
      <c r="E26" s="39" t="s">
        <v>86</v>
      </c>
      <c r="F26" s="37">
        <v>2021</v>
      </c>
      <c r="G26" s="87"/>
      <c r="H26" s="87">
        <v>3573300</v>
      </c>
      <c r="I26" s="38"/>
    </row>
    <row r="27" spans="1:52" s="32" customFormat="1" ht="25.5" x14ac:dyDescent="0.2">
      <c r="A27" s="33" t="s">
        <v>83</v>
      </c>
      <c r="B27" s="88">
        <v>1020</v>
      </c>
      <c r="C27" s="34" t="s">
        <v>84</v>
      </c>
      <c r="D27" s="66"/>
      <c r="E27" s="39" t="s">
        <v>87</v>
      </c>
      <c r="F27" s="37">
        <v>2021</v>
      </c>
      <c r="G27" s="54"/>
      <c r="H27" s="49">
        <v>3960000</v>
      </c>
      <c r="I27" s="38"/>
    </row>
    <row r="28" spans="1:52" s="32" customFormat="1" ht="51" x14ac:dyDescent="0.2">
      <c r="A28" s="33" t="s">
        <v>83</v>
      </c>
      <c r="B28" s="88">
        <v>1020</v>
      </c>
      <c r="C28" s="34" t="s">
        <v>84</v>
      </c>
      <c r="D28" s="86" t="s">
        <v>85</v>
      </c>
      <c r="E28" s="39" t="s">
        <v>95</v>
      </c>
      <c r="F28" s="37" t="s">
        <v>96</v>
      </c>
      <c r="G28" s="49">
        <v>158216750</v>
      </c>
      <c r="H28" s="49">
        <v>26357340</v>
      </c>
      <c r="I28" s="38"/>
    </row>
    <row r="29" spans="1:52" s="32" customFormat="1" ht="25.5" x14ac:dyDescent="0.2">
      <c r="A29" s="33" t="s">
        <v>83</v>
      </c>
      <c r="B29" s="88">
        <v>1020</v>
      </c>
      <c r="C29" s="34" t="s">
        <v>84</v>
      </c>
      <c r="D29" s="86"/>
      <c r="E29" s="39" t="s">
        <v>97</v>
      </c>
      <c r="F29" s="37">
        <v>2021</v>
      </c>
      <c r="G29" s="49"/>
      <c r="H29" s="49">
        <v>307000</v>
      </c>
      <c r="I29" s="38"/>
    </row>
    <row r="30" spans="1:52" s="32" customFormat="1" ht="25.5" x14ac:dyDescent="0.2">
      <c r="A30" s="33" t="s">
        <v>83</v>
      </c>
      <c r="B30" s="88">
        <v>1020</v>
      </c>
      <c r="C30" s="34" t="s">
        <v>84</v>
      </c>
      <c r="D30" s="86"/>
      <c r="E30" s="39" t="s">
        <v>98</v>
      </c>
      <c r="F30" s="37">
        <v>2021</v>
      </c>
      <c r="G30" s="49"/>
      <c r="H30" s="49">
        <v>123000</v>
      </c>
      <c r="I30" s="38"/>
    </row>
    <row r="31" spans="1:52" s="6" customFormat="1" x14ac:dyDescent="0.2">
      <c r="A31" s="15"/>
      <c r="B31" s="89"/>
      <c r="C31" s="16"/>
      <c r="D31" s="1" t="s">
        <v>20</v>
      </c>
      <c r="E31" s="17"/>
      <c r="F31" s="9"/>
      <c r="G31" s="58"/>
      <c r="H31" s="50">
        <f>H32</f>
        <v>1488000</v>
      </c>
      <c r="I31" s="10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</row>
    <row r="32" spans="1:52" s="32" customFormat="1" x14ac:dyDescent="0.2">
      <c r="A32" s="33" t="s">
        <v>37</v>
      </c>
      <c r="B32" s="90">
        <v>7441</v>
      </c>
      <c r="C32" s="42" t="s">
        <v>32</v>
      </c>
      <c r="D32" s="67" t="s">
        <v>38</v>
      </c>
      <c r="E32" s="43" t="s">
        <v>45</v>
      </c>
      <c r="F32" s="37">
        <v>2021</v>
      </c>
      <c r="G32" s="54"/>
      <c r="H32" s="65">
        <v>1488000</v>
      </c>
      <c r="I32" s="38"/>
    </row>
    <row r="33" spans="1:52" s="27" customFormat="1" x14ac:dyDescent="0.2">
      <c r="A33" s="15"/>
      <c r="B33" s="89"/>
      <c r="C33" s="16"/>
      <c r="D33" s="1" t="s">
        <v>17</v>
      </c>
      <c r="E33" s="8"/>
      <c r="F33" s="9"/>
      <c r="G33" s="58"/>
      <c r="H33" s="50">
        <f>SUM(H34:H38)</f>
        <v>10663060</v>
      </c>
      <c r="I33" s="10"/>
      <c r="J33" s="32"/>
      <c r="K33" s="32"/>
    </row>
    <row r="34" spans="1:52" s="32" customFormat="1" ht="15" x14ac:dyDescent="0.2">
      <c r="A34" s="13" t="s">
        <v>18</v>
      </c>
      <c r="B34" s="91">
        <v>6030</v>
      </c>
      <c r="C34" s="13" t="s">
        <v>30</v>
      </c>
      <c r="D34" s="44" t="s">
        <v>31</v>
      </c>
      <c r="E34" s="39" t="s">
        <v>46</v>
      </c>
      <c r="F34" s="37">
        <v>2021</v>
      </c>
      <c r="G34" s="54"/>
      <c r="H34" s="49">
        <v>391800</v>
      </c>
      <c r="I34" s="38"/>
    </row>
    <row r="35" spans="1:52" s="77" customFormat="1" ht="42.75" x14ac:dyDescent="0.25">
      <c r="A35" s="82" t="s">
        <v>76</v>
      </c>
      <c r="B35" s="92">
        <v>7461</v>
      </c>
      <c r="C35" s="13" t="s">
        <v>32</v>
      </c>
      <c r="D35" s="83" t="s">
        <v>77</v>
      </c>
      <c r="E35" s="84" t="s">
        <v>78</v>
      </c>
      <c r="F35" s="37">
        <v>2021</v>
      </c>
      <c r="G35" s="79"/>
      <c r="H35" s="49">
        <v>5691260</v>
      </c>
      <c r="I35" s="79"/>
    </row>
    <row r="36" spans="1:52" s="32" customFormat="1" ht="31.5" x14ac:dyDescent="0.25">
      <c r="A36" s="82" t="s">
        <v>76</v>
      </c>
      <c r="B36" s="92">
        <v>7461</v>
      </c>
      <c r="C36" s="13" t="s">
        <v>32</v>
      </c>
      <c r="D36" s="81"/>
      <c r="E36" s="85" t="s">
        <v>79</v>
      </c>
      <c r="F36" s="37">
        <v>2021</v>
      </c>
      <c r="G36" s="54"/>
      <c r="H36" s="49">
        <v>2500000</v>
      </c>
      <c r="I36" s="38"/>
    </row>
    <row r="37" spans="1:52" s="32" customFormat="1" ht="31.5" x14ac:dyDescent="0.25">
      <c r="A37" s="82" t="s">
        <v>76</v>
      </c>
      <c r="B37" s="92">
        <v>7461</v>
      </c>
      <c r="C37" s="13" t="s">
        <v>32</v>
      </c>
      <c r="D37" s="81"/>
      <c r="E37" s="85" t="s">
        <v>80</v>
      </c>
      <c r="F37" s="37">
        <v>2021</v>
      </c>
      <c r="G37" s="54"/>
      <c r="H37" s="49">
        <v>480000</v>
      </c>
      <c r="I37" s="38"/>
    </row>
    <row r="38" spans="1:52" s="32" customFormat="1" ht="31.5" x14ac:dyDescent="0.25">
      <c r="A38" s="82" t="s">
        <v>76</v>
      </c>
      <c r="B38" s="92">
        <v>7461</v>
      </c>
      <c r="C38" s="13" t="s">
        <v>32</v>
      </c>
      <c r="D38" s="44"/>
      <c r="E38" s="85" t="s">
        <v>81</v>
      </c>
      <c r="F38" s="37">
        <v>2021</v>
      </c>
      <c r="G38" s="54"/>
      <c r="H38" s="49">
        <v>1600000</v>
      </c>
      <c r="I38" s="38"/>
    </row>
    <row r="39" spans="1:52" s="6" customFormat="1" x14ac:dyDescent="0.2">
      <c r="A39" s="15"/>
      <c r="B39" s="89"/>
      <c r="C39" s="16"/>
      <c r="D39" s="1" t="s">
        <v>19</v>
      </c>
      <c r="E39" s="17"/>
      <c r="F39" s="9"/>
      <c r="G39" s="58"/>
      <c r="H39" s="50">
        <f>SUM(H40:H41)</f>
        <v>16250000</v>
      </c>
      <c r="I39" s="10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</row>
    <row r="40" spans="1:52" s="32" customFormat="1" ht="15" x14ac:dyDescent="0.2">
      <c r="A40" s="33" t="s">
        <v>18</v>
      </c>
      <c r="B40" s="90">
        <v>6030</v>
      </c>
      <c r="C40" s="42" t="s">
        <v>30</v>
      </c>
      <c r="D40" s="44" t="s">
        <v>31</v>
      </c>
      <c r="E40" s="39" t="s">
        <v>51</v>
      </c>
      <c r="F40" s="37">
        <v>2021</v>
      </c>
      <c r="G40" s="54"/>
      <c r="H40" s="49">
        <v>9000000</v>
      </c>
      <c r="I40" s="38"/>
    </row>
    <row r="41" spans="1:52" s="32" customFormat="1" ht="15" x14ac:dyDescent="0.2">
      <c r="A41" s="33" t="s">
        <v>18</v>
      </c>
      <c r="B41" s="90">
        <v>6030</v>
      </c>
      <c r="C41" s="42" t="s">
        <v>30</v>
      </c>
      <c r="D41" s="44"/>
      <c r="E41" s="84" t="s">
        <v>88</v>
      </c>
      <c r="F41" s="37">
        <v>2021</v>
      </c>
      <c r="G41" s="54"/>
      <c r="H41" s="49">
        <f>10000000-1750000-1000000</f>
        <v>7250000</v>
      </c>
      <c r="I41" s="38"/>
    </row>
    <row r="42" spans="1:52" ht="27" x14ac:dyDescent="0.2">
      <c r="A42" s="15"/>
      <c r="B42" s="16"/>
      <c r="C42" s="63"/>
      <c r="D42" s="109" t="s">
        <v>99</v>
      </c>
      <c r="E42" s="17"/>
      <c r="F42" s="9"/>
      <c r="G42" s="58"/>
      <c r="H42" s="50">
        <f>SUM(H43)</f>
        <v>1750000</v>
      </c>
      <c r="I42" s="10"/>
    </row>
    <row r="43" spans="1:52" s="32" customFormat="1" ht="25.5" x14ac:dyDescent="0.2">
      <c r="A43" s="33" t="s">
        <v>100</v>
      </c>
      <c r="B43" s="31">
        <v>2080</v>
      </c>
      <c r="C43" s="42" t="s">
        <v>101</v>
      </c>
      <c r="D43" s="110" t="s">
        <v>102</v>
      </c>
      <c r="E43" s="39" t="s">
        <v>16</v>
      </c>
      <c r="F43" s="37">
        <v>2020</v>
      </c>
      <c r="G43" s="54"/>
      <c r="H43" s="49">
        <v>1750000</v>
      </c>
      <c r="I43" s="38"/>
    </row>
    <row r="44" spans="1:52" s="45" customFormat="1" x14ac:dyDescent="0.2">
      <c r="A44" s="11"/>
      <c r="B44" s="93"/>
      <c r="C44" s="11"/>
      <c r="D44" s="11"/>
      <c r="E44" s="24" t="s">
        <v>26</v>
      </c>
      <c r="F44" s="11"/>
      <c r="G44" s="56"/>
      <c r="H44" s="51">
        <f>H45+H48+H50+H53+H56</f>
        <v>6000000</v>
      </c>
      <c r="I44" s="11"/>
    </row>
    <row r="45" spans="1:52" s="6" customFormat="1" x14ac:dyDescent="0.2">
      <c r="A45" s="14"/>
      <c r="B45" s="94"/>
      <c r="C45" s="14"/>
      <c r="D45" s="46" t="s">
        <v>14</v>
      </c>
      <c r="E45" s="25"/>
      <c r="F45" s="14"/>
      <c r="G45" s="57"/>
      <c r="H45" s="52">
        <f>SUM(H46:H47)</f>
        <v>2262000</v>
      </c>
      <c r="I45" s="14"/>
    </row>
    <row r="46" spans="1:52" s="32" customFormat="1" ht="75" x14ac:dyDescent="0.2">
      <c r="A46" s="12" t="s">
        <v>13</v>
      </c>
      <c r="B46" s="95" t="s">
        <v>27</v>
      </c>
      <c r="C46" s="13" t="s">
        <v>28</v>
      </c>
      <c r="D46" s="40" t="s">
        <v>29</v>
      </c>
      <c r="E46" s="41" t="s">
        <v>16</v>
      </c>
      <c r="F46" s="37">
        <v>2021</v>
      </c>
      <c r="G46" s="54"/>
      <c r="H46" s="49">
        <f>100000+162000</f>
        <v>262000</v>
      </c>
      <c r="I46" s="38" t="s">
        <v>12</v>
      </c>
    </row>
    <row r="47" spans="1:52" s="77" customFormat="1" ht="15.75" x14ac:dyDescent="0.25">
      <c r="A47" s="75" t="s">
        <v>67</v>
      </c>
      <c r="B47" s="96">
        <v>7330</v>
      </c>
      <c r="C47" s="13" t="s">
        <v>36</v>
      </c>
      <c r="D47" s="78" t="s">
        <v>68</v>
      </c>
      <c r="E47" s="76" t="s">
        <v>69</v>
      </c>
      <c r="F47" s="37">
        <v>2021</v>
      </c>
      <c r="G47" s="79"/>
      <c r="H47" s="49">
        <v>2000000</v>
      </c>
      <c r="I47" s="79"/>
    </row>
    <row r="48" spans="1:52" s="6" customFormat="1" x14ac:dyDescent="0.2">
      <c r="A48" s="7"/>
      <c r="B48" s="97"/>
      <c r="C48" s="7"/>
      <c r="D48" s="46" t="s">
        <v>15</v>
      </c>
      <c r="E48" s="8"/>
      <c r="F48" s="9"/>
      <c r="G48" s="55"/>
      <c r="H48" s="50">
        <f>SUM(H49:H49)</f>
        <v>49900</v>
      </c>
      <c r="I48" s="10"/>
    </row>
    <row r="49" spans="1:52" s="32" customFormat="1" ht="26.25" x14ac:dyDescent="0.25">
      <c r="A49" s="33" t="s">
        <v>35</v>
      </c>
      <c r="B49" s="88">
        <v>7321</v>
      </c>
      <c r="C49" s="33" t="s">
        <v>90</v>
      </c>
      <c r="D49" s="86" t="s">
        <v>91</v>
      </c>
      <c r="E49" s="39" t="s">
        <v>43</v>
      </c>
      <c r="F49" s="37">
        <v>2021</v>
      </c>
      <c r="G49" s="54"/>
      <c r="H49" s="49">
        <v>49900</v>
      </c>
      <c r="I49" s="3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</row>
    <row r="50" spans="1:52" ht="30" x14ac:dyDescent="0.2">
      <c r="A50" s="15"/>
      <c r="B50" s="89"/>
      <c r="C50" s="63"/>
      <c r="D50" s="64" t="s">
        <v>40</v>
      </c>
      <c r="E50" s="17"/>
      <c r="F50" s="9"/>
      <c r="G50" s="58"/>
      <c r="H50" s="50">
        <f>SUM(H51:H52)</f>
        <v>600000</v>
      </c>
      <c r="I50" s="10"/>
    </row>
    <row r="51" spans="1:52" s="32" customFormat="1" ht="25.5" x14ac:dyDescent="0.2">
      <c r="A51" s="19" t="s">
        <v>47</v>
      </c>
      <c r="B51" s="90">
        <v>7322</v>
      </c>
      <c r="C51" s="42" t="s">
        <v>36</v>
      </c>
      <c r="D51" s="100" t="s">
        <v>48</v>
      </c>
      <c r="E51" s="43" t="s">
        <v>94</v>
      </c>
      <c r="F51" s="37">
        <v>2021</v>
      </c>
      <c r="G51" s="54"/>
      <c r="H51" s="49">
        <v>300000</v>
      </c>
      <c r="I51" s="38"/>
    </row>
    <row r="52" spans="1:52" s="32" customFormat="1" ht="25.5" x14ac:dyDescent="0.2">
      <c r="A52" s="19" t="s">
        <v>47</v>
      </c>
      <c r="B52" s="90">
        <v>7322</v>
      </c>
      <c r="C52" s="42" t="s">
        <v>36</v>
      </c>
      <c r="D52" s="35"/>
      <c r="E52" s="43" t="s">
        <v>93</v>
      </c>
      <c r="F52" s="37">
        <v>2021</v>
      </c>
      <c r="G52" s="54"/>
      <c r="H52" s="49">
        <v>300000</v>
      </c>
      <c r="I52" s="38"/>
    </row>
    <row r="53" spans="1:52" s="6" customFormat="1" x14ac:dyDescent="0.2">
      <c r="A53" s="15"/>
      <c r="B53" s="89"/>
      <c r="C53" s="16"/>
      <c r="D53" s="1" t="s">
        <v>17</v>
      </c>
      <c r="E53" s="17"/>
      <c r="F53" s="9"/>
      <c r="G53" s="58"/>
      <c r="H53" s="50">
        <f>SUM(H54:H55)</f>
        <v>2962900</v>
      </c>
      <c r="I53" s="10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</row>
    <row r="54" spans="1:52" ht="33" customHeight="1" x14ac:dyDescent="0.2">
      <c r="A54" s="68" t="s">
        <v>55</v>
      </c>
      <c r="B54" s="98">
        <v>6011</v>
      </c>
      <c r="C54" s="13" t="s">
        <v>56</v>
      </c>
      <c r="D54" s="69" t="s">
        <v>57</v>
      </c>
      <c r="E54" s="69" t="s">
        <v>58</v>
      </c>
      <c r="F54" s="70">
        <v>2021</v>
      </c>
      <c r="G54" s="71"/>
      <c r="H54" s="72">
        <v>1484700</v>
      </c>
      <c r="I54" s="73" t="s">
        <v>12</v>
      </c>
    </row>
    <row r="55" spans="1:52" s="32" customFormat="1" ht="15" x14ac:dyDescent="0.2">
      <c r="A55" s="68" t="s">
        <v>55</v>
      </c>
      <c r="B55" s="98">
        <v>6011</v>
      </c>
      <c r="C55" s="13" t="s">
        <v>56</v>
      </c>
      <c r="D55" s="35"/>
      <c r="E55" s="69" t="s">
        <v>59</v>
      </c>
      <c r="F55" s="37">
        <v>2021</v>
      </c>
      <c r="G55" s="54"/>
      <c r="H55" s="49">
        <v>1478200</v>
      </c>
      <c r="I55" s="38"/>
    </row>
    <row r="56" spans="1:52" s="6" customFormat="1" x14ac:dyDescent="0.2">
      <c r="A56" s="15"/>
      <c r="B56" s="89"/>
      <c r="C56" s="16"/>
      <c r="D56" s="1" t="s">
        <v>19</v>
      </c>
      <c r="E56" s="17"/>
      <c r="F56" s="9"/>
      <c r="G56" s="58"/>
      <c r="H56" s="50">
        <f>H57</f>
        <v>125200</v>
      </c>
      <c r="I56" s="10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</row>
    <row r="57" spans="1:52" s="32" customFormat="1" ht="15" x14ac:dyDescent="0.2">
      <c r="A57" s="33" t="s">
        <v>18</v>
      </c>
      <c r="B57" s="90">
        <v>6030</v>
      </c>
      <c r="C57" s="42" t="s">
        <v>30</v>
      </c>
      <c r="D57" s="44" t="s">
        <v>31</v>
      </c>
      <c r="E57" s="39" t="s">
        <v>44</v>
      </c>
      <c r="F57" s="37">
        <v>2021</v>
      </c>
      <c r="G57" s="54"/>
      <c r="H57" s="49">
        <v>125200</v>
      </c>
      <c r="I57" s="38"/>
    </row>
    <row r="58" spans="1:52" ht="16.5" x14ac:dyDescent="0.25">
      <c r="A58" s="4" t="s">
        <v>2</v>
      </c>
      <c r="B58" s="99"/>
      <c r="C58" s="20"/>
      <c r="D58" s="59" t="s">
        <v>33</v>
      </c>
      <c r="E58" s="4" t="s">
        <v>2</v>
      </c>
      <c r="F58" s="4" t="s">
        <v>2</v>
      </c>
      <c r="G58" s="4" t="s">
        <v>2</v>
      </c>
      <c r="H58" s="60">
        <f>H44+H8</f>
        <v>106000000</v>
      </c>
      <c r="I58" s="21" t="s">
        <v>2</v>
      </c>
    </row>
    <row r="59" spans="1:52" x14ac:dyDescent="0.2">
      <c r="B59" s="101"/>
      <c r="C59" s="101"/>
      <c r="D59" s="101"/>
      <c r="E59" s="101"/>
      <c r="F59" s="101"/>
      <c r="G59" s="101"/>
      <c r="H59" s="102"/>
      <c r="I59" s="101"/>
    </row>
    <row r="60" spans="1:52" ht="18.75" x14ac:dyDescent="0.3">
      <c r="B60" s="101"/>
      <c r="C60" s="118" t="s">
        <v>70</v>
      </c>
      <c r="D60" s="118"/>
      <c r="E60" s="118"/>
      <c r="F60" s="118"/>
      <c r="G60" s="118"/>
      <c r="H60" s="102"/>
      <c r="I60" s="101"/>
    </row>
    <row r="61" spans="1:52" x14ac:dyDescent="0.2">
      <c r="B61" s="101"/>
      <c r="C61" s="101"/>
      <c r="D61" s="101"/>
      <c r="E61" s="101"/>
      <c r="F61" s="101"/>
      <c r="G61" s="101"/>
      <c r="H61" s="102"/>
      <c r="I61" s="101"/>
    </row>
    <row r="62" spans="1:52" x14ac:dyDescent="0.2">
      <c r="B62" s="101"/>
      <c r="C62" s="101"/>
      <c r="D62" s="101"/>
      <c r="E62" s="101"/>
      <c r="F62" s="101"/>
      <c r="G62" s="104"/>
      <c r="H62" s="103"/>
      <c r="I62" s="101"/>
    </row>
    <row r="63" spans="1:52" ht="20.25" x14ac:dyDescent="0.3">
      <c r="B63" s="101"/>
      <c r="C63" s="101"/>
      <c r="D63" s="101"/>
      <c r="E63" s="105"/>
      <c r="F63" s="106"/>
      <c r="G63" s="107"/>
      <c r="H63" s="108"/>
      <c r="I63" s="106"/>
    </row>
    <row r="64" spans="1:52" x14ac:dyDescent="0.2">
      <c r="E64" s="32"/>
      <c r="F64" s="32"/>
      <c r="G64" s="32"/>
      <c r="H64" s="62"/>
      <c r="I64" s="32"/>
    </row>
    <row r="65" spans="3:9" x14ac:dyDescent="0.2">
      <c r="E65" s="32"/>
      <c r="F65" s="32"/>
      <c r="G65" s="80"/>
      <c r="H65" s="62"/>
      <c r="I65" s="32"/>
    </row>
    <row r="66" spans="3:9" ht="18.75" x14ac:dyDescent="0.3">
      <c r="C66" s="111"/>
      <c r="D66" s="111"/>
      <c r="E66" s="111"/>
      <c r="F66" s="111"/>
      <c r="G66" s="111"/>
      <c r="H66" s="62"/>
      <c r="I66" s="32"/>
    </row>
  </sheetData>
  <mergeCells count="8">
    <mergeCell ref="C66:G66"/>
    <mergeCell ref="A8:G8"/>
    <mergeCell ref="G2:I2"/>
    <mergeCell ref="G1:I1"/>
    <mergeCell ref="A5:I5"/>
    <mergeCell ref="A4:I4"/>
    <mergeCell ref="C60:G60"/>
    <mergeCell ref="G3:I3"/>
  </mergeCells>
  <phoneticPr fontId="10" type="noConversion"/>
  <pageMargins left="0.19685039370078741" right="0.19685039370078741" top="0.39370078740157483" bottom="0.23622047244094491" header="0.31496062992125984" footer="0.31496062992125984"/>
  <pageSetup paperSize="9" scale="64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2020-12-15T12:44:52Z</cp:lastPrinted>
  <dcterms:created xsi:type="dcterms:W3CDTF">2019-11-12T13:23:27Z</dcterms:created>
  <dcterms:modified xsi:type="dcterms:W3CDTF">2020-12-15T13:02:49Z</dcterms:modified>
</cp:coreProperties>
</file>